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0" windowWidth="149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<sst xmlns="http://schemas.openxmlformats.org/spreadsheetml/2006/main" count="58" uniqueCount="58">
  <si>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</si>
  <si>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</si>
  <si>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</si>
  <si>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</si>
  <si>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</si>
  <si>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</si>
  <si>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</si>
  <si>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</si>
  <si>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</si>
  <si>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</si>
  <si>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</si>
  <si>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</si>
  <si>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</si>
  <si>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</si>
  <si>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</si>
  <si>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</si>
  <si>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</si>
  <si>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</si>
  <si>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</si>
  <si>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</si>
  <si>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</si>
  <si>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</si>
  <si>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</si>
  <si>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</si>
  <si>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</si>
  <si>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</si>
  <si>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</si>
  <si>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</si>
  <si>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</si>
  <si>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</si>
  <si>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</si>
  <si>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</si>
  <si>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</si>
  <si>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</si>
  <si>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</si>
  <si>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</si>
  <si>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</si>
  <si>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</si>
  <si>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</si>
  <si>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</si>
  <si>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</si>
  <si>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</si>
  <si>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Исполнено на 01.02.2018</t>
  </si>
  <si>
    <t>План на 2019г.</t>
  </si>
  <si>
    <t>Исполнено на 01.02.2019</t>
  </si>
  <si>
    <t>% выполнения к плану 2019 г.</t>
  </si>
  <si>
    <t>% выполнения к факту 2018 года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</si>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</sst>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55" fillId="33" borderId="17" xfId="0" applyNumberFormat="1" applyFont="1" applyFill="1" applyBorder="1" applyAlignment="1">
      <alignment/>
    </xf>
    <xf numFmtId="4" fontId="56" fillId="33" borderId="17" xfId="0" applyNumberFormat="1" applyFont="1" applyFill="1" applyBorder="1" applyAlignment="1">
      <alignment/>
    </xf>
    <xf numFmtId="4" fontId="57" fillId="33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43" fontId="28" fillId="0" borderId="17" xfId="61" applyFont="1" applyBorder="1" applyAlignment="1">
      <alignment/>
    </xf>
    <xf numFmtId="4" fontId="29" fillId="0" borderId="17" xfId="0" applyNumberFormat="1" applyFont="1" applyFill="1" applyBorder="1" applyAlignment="1">
      <alignment horizontal="right"/>
    </xf>
    <xf numFmtId="43" fontId="29" fillId="0" borderId="17" xfId="61" applyFont="1" applyBorder="1" applyAlignment="1">
      <alignment/>
    </xf>
    <xf numFmtId="181" fontId="29" fillId="0" borderId="17" xfId="0" applyNumberFormat="1" applyFont="1" applyBorder="1" applyAlignment="1">
      <alignment horizontal="right"/>
    </xf>
    <xf numFmtId="0" fontId="30" fillId="0" borderId="19" xfId="0" applyFont="1" applyBorder="1" applyAlignment="1">
      <alignment wrapText="1"/>
    </xf>
    <xf numFmtId="43" fontId="31" fillId="0" borderId="17" xfId="61" applyFont="1" applyBorder="1" applyAlignment="1">
      <alignment horizontal="center"/>
    </xf>
    <xf numFmtId="4" fontId="31" fillId="0" borderId="17" xfId="0" applyNumberFormat="1" applyFont="1" applyBorder="1" applyAlignment="1">
      <alignment horizontal="right" wrapText="1"/>
    </xf>
    <xf numFmtId="0" fontId="29" fillId="0" borderId="17" xfId="0" applyNumberFormat="1" applyFont="1" applyBorder="1" applyAlignment="1">
      <alignment horizontal="right"/>
    </xf>
    <xf numFmtId="4" fontId="58" fillId="0" borderId="1" xfId="33" applyNumberFormat="1" applyFont="1" applyAlignment="1" applyProtection="1">
      <alignment horizontal="center"/>
      <protection/>
    </xf>
    <xf numFmtId="43" fontId="31" fillId="0" borderId="17" xfId="61" applyFont="1" applyBorder="1" applyAlignment="1">
      <alignment/>
    </xf>
    <xf numFmtId="43" fontId="31" fillId="0" borderId="17" xfId="61" applyFont="1" applyBorder="1" applyAlignment="1">
      <alignment horizontal="center" vertical="center"/>
    </xf>
    <xf numFmtId="43" fontId="29" fillId="0" borderId="17" xfId="61" applyFont="1" applyBorder="1" applyAlignment="1">
      <alignment horizontal="right" vertical="center"/>
    </xf>
    <xf numFmtId="4" fontId="59" fillId="0" borderId="17" xfId="0" applyNumberFormat="1" applyFont="1" applyBorder="1" applyAlignment="1">
      <alignment/>
    </xf>
    <xf numFmtId="0" fontId="31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1">
      <selection activeCell="C72" sqref="C72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5"/>
      <c r="B2" s="42" t="s">
        <v>19</v>
      </c>
      <c r="C2" s="42"/>
      <c r="D2" s="42"/>
      <c r="E2" s="25"/>
    </row>
    <row r="3" spans="1:5" ht="15">
      <c r="A3" s="42" t="s">
        <v>20</v>
      </c>
      <c r="B3" s="42"/>
      <c r="C3" s="42"/>
      <c r="D3" s="42"/>
      <c r="E3" s="42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9" t="s">
        <v>31</v>
      </c>
      <c r="B9" s="11" t="s">
        <v>42</v>
      </c>
      <c r="C9" s="20" t="s">
        <v>43</v>
      </c>
      <c r="D9" s="11" t="s">
        <v>44</v>
      </c>
      <c r="E9" s="21" t="s">
        <v>45</v>
      </c>
      <c r="F9" s="31" t="s">
        <v>46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9">
        <v>3</v>
      </c>
      <c r="E13" s="7">
        <v>4</v>
      </c>
      <c r="F13" s="7">
        <v>5</v>
      </c>
    </row>
    <row r="14" spans="1:6" ht="15">
      <c r="A14" s="22" t="s">
        <v>28</v>
      </c>
      <c r="B14" s="34">
        <f>B15+B44</f>
        <v>4483257.11</v>
      </c>
      <c r="C14" s="33">
        <f>C15+C44</f>
        <v>116391467.67</v>
      </c>
      <c r="D14" s="34">
        <f>D15+D44</f>
        <v>4030769.9000000004</v>
      </c>
      <c r="E14" s="35">
        <f>D14:D51/C14:C51*100</f>
        <v>3.46311459137905</v>
      </c>
      <c r="F14" s="32">
        <f>D14:D51/B14:B51*100</f>
        <v>89.90717688283553</v>
      </c>
    </row>
    <row r="15" spans="1:6" ht="15">
      <c r="A15" s="22" t="s">
        <v>35</v>
      </c>
      <c r="B15" s="27">
        <f>B16+B25</f>
        <v>4045257.1100000003</v>
      </c>
      <c r="C15" s="27">
        <f>C16+C25</f>
        <v>88259474.65</v>
      </c>
      <c r="D15" s="27">
        <f>D16+D25</f>
        <v>3675769.9000000004</v>
      </c>
      <c r="E15" s="35">
        <f>D15:D51/C15:C51*100</f>
        <v>4.164731225261152</v>
      </c>
      <c r="F15" s="32">
        <f>D15:D51/B15:B51*100</f>
        <v>90.8661625218675</v>
      </c>
    </row>
    <row r="16" spans="1:6" ht="15">
      <c r="A16" s="22" t="s">
        <v>21</v>
      </c>
      <c r="B16" s="23">
        <f>B17+B18+B19+B20+B21+B24</f>
        <v>2667980.5700000003</v>
      </c>
      <c r="C16" s="23">
        <f>C17+C18+C19+C20+C21+C24</f>
        <v>45415001</v>
      </c>
      <c r="D16" s="23">
        <f>D17+D18+D19+D20+D21+D24</f>
        <v>1909530.19</v>
      </c>
      <c r="E16" s="35">
        <f>D16:D51/C16:C51*100</f>
        <v>4.204624348681618</v>
      </c>
      <c r="F16" s="32">
        <f>D16:D51/B16:B51*100</f>
        <v>71.57211755856227</v>
      </c>
    </row>
    <row r="17" spans="1:6" ht="15">
      <c r="A17" s="1" t="s">
        <v>0</v>
      </c>
      <c r="B17" s="38">
        <v>812621.13</v>
      </c>
      <c r="C17" s="37">
        <v>21128000</v>
      </c>
      <c r="D17" s="41">
        <v>902827.37</v>
      </c>
      <c r="E17" s="35">
        <f>D17:D51/C17:C51*100</f>
        <v>4.273132194244604</v>
      </c>
      <c r="F17" s="32">
        <f>D17:D51/B17:B51*100</f>
        <v>111.10065154225069</v>
      </c>
    </row>
    <row r="18" spans="1:6" ht="15">
      <c r="A18" s="1" t="s">
        <v>15</v>
      </c>
      <c r="B18" s="38">
        <v>217152.43</v>
      </c>
      <c r="C18" s="37">
        <v>2934000</v>
      </c>
      <c r="D18" s="41">
        <v>303397.14</v>
      </c>
      <c r="E18" s="35">
        <f>D18:D51/C18:C51*100</f>
        <v>10.340734151329244</v>
      </c>
      <c r="F18" s="32">
        <f>D18:D51/B18:B51*100</f>
        <v>139.7162076427144</v>
      </c>
    </row>
    <row r="19" spans="1:9" ht="15">
      <c r="A19" s="1" t="s">
        <v>8</v>
      </c>
      <c r="B19" s="28">
        <v>0</v>
      </c>
      <c r="C19" s="28">
        <v>1</v>
      </c>
      <c r="D19" s="41">
        <v>0</v>
      </c>
      <c r="E19" s="35">
        <v>0</v>
      </c>
      <c r="F19" s="32">
        <v>0</v>
      </c>
      <c r="I19" t="s">
        <v>39</v>
      </c>
    </row>
    <row r="20" spans="1:6" ht="15">
      <c r="A20" s="7" t="s">
        <v>1</v>
      </c>
      <c r="B20" s="28">
        <v>30872.4</v>
      </c>
      <c r="C20" s="37">
        <v>4324000</v>
      </c>
      <c r="D20" s="41">
        <v>42208.14</v>
      </c>
      <c r="E20" s="35">
        <f>D20:D51/C20:C51*100</f>
        <v>0.9761364477335801</v>
      </c>
      <c r="F20" s="32">
        <f>D20:D51/B20:B51*100</f>
        <v>136.71803941384536</v>
      </c>
    </row>
    <row r="21" spans="1:6" ht="15">
      <c r="A21" s="12" t="s">
        <v>10</v>
      </c>
      <c r="B21" s="29">
        <f>B22+B23</f>
        <v>1607334.61</v>
      </c>
      <c r="C21" s="29">
        <f>C22+C23+C24</f>
        <v>17029000</v>
      </c>
      <c r="D21" s="39">
        <f>D22+D23</f>
        <v>661097.54</v>
      </c>
      <c r="E21" s="35">
        <f>D21:D51/C21:C51*100</f>
        <v>3.882186505373187</v>
      </c>
      <c r="F21" s="32">
        <f>D21:D51/B21:B51*100</f>
        <v>41.130050699275365</v>
      </c>
    </row>
    <row r="22" spans="1:6" ht="15">
      <c r="A22" s="17" t="s">
        <v>16</v>
      </c>
      <c r="B22" s="37">
        <v>1514269.33</v>
      </c>
      <c r="C22" s="37">
        <v>13283000</v>
      </c>
      <c r="D22" s="41">
        <v>476013</v>
      </c>
      <c r="E22" s="35">
        <f>D22:D51/C22:C51*100</f>
        <v>3.583625686968305</v>
      </c>
      <c r="F22" s="32">
        <f>D22:D51/B22:B51*100</f>
        <v>31.435160877226508</v>
      </c>
    </row>
    <row r="23" spans="1:6" ht="15">
      <c r="A23" s="17" t="s">
        <v>17</v>
      </c>
      <c r="B23" s="37">
        <v>93065.28</v>
      </c>
      <c r="C23" s="37">
        <v>3746000</v>
      </c>
      <c r="D23" s="41">
        <v>185084.54</v>
      </c>
      <c r="E23" s="35">
        <f>D23:D51/C23:C51*100</f>
        <v>4.940857981847304</v>
      </c>
      <c r="F23" s="32">
        <f>D23:D51/B23:B51*100</f>
        <v>198.87603626185836</v>
      </c>
    </row>
    <row r="24" spans="1:6" ht="15">
      <c r="A24" s="7" t="s">
        <v>7</v>
      </c>
      <c r="B24" s="28">
        <v>0</v>
      </c>
      <c r="C24" s="37">
        <v>0</v>
      </c>
      <c r="D24" s="41">
        <v>0</v>
      </c>
      <c r="E24" s="35">
        <v>0</v>
      </c>
      <c r="F24" s="32">
        <v>0</v>
      </c>
    </row>
    <row r="25" spans="1:6" ht="15">
      <c r="A25" s="22" t="s">
        <v>22</v>
      </c>
      <c r="B25" s="27">
        <f>B26+B32+B35+B41+B42+B43</f>
        <v>1377276.54</v>
      </c>
      <c r="C25" s="24">
        <f>C26+C32+C35+C41+C42+C43</f>
        <v>42844473.65</v>
      </c>
      <c r="D25" s="40">
        <f>D26+D32+D35+D41+D42+D43</f>
        <v>1766239.7100000002</v>
      </c>
      <c r="E25" s="35">
        <f aca="true" t="shared" si="0" ref="E25:E38">D25:D51/C25:C51*100</f>
        <v>4.12244464578689</v>
      </c>
      <c r="F25" s="32">
        <f aca="true" t="shared" si="1" ref="F25:F43">D25:D51/B25:B51*100</f>
        <v>128.24147211568712</v>
      </c>
    </row>
    <row r="26" spans="1:6" ht="38.25">
      <c r="A26" s="14" t="s">
        <v>26</v>
      </c>
      <c r="B26" s="29">
        <f>B27+B28+B29+B30+B31</f>
        <v>810364.38</v>
      </c>
      <c r="C26" s="13">
        <f>C27+C28+C29+C30+C31</f>
        <v>28116000</v>
      </c>
      <c r="D26" s="39">
        <f>D27+D28+D29+D30+D31</f>
        <v>911348.43</v>
      </c>
      <c r="E26" s="35">
        <f t="shared" si="0"/>
        <v>3.2413872172428513</v>
      </c>
      <c r="F26" s="32">
        <f t="shared" si="1"/>
        <v>112.46156081045913</v>
      </c>
    </row>
    <row r="27" spans="1:6" ht="15">
      <c r="A27" s="7" t="s">
        <v>11</v>
      </c>
      <c r="B27" s="28">
        <v>53408.62</v>
      </c>
      <c r="C27" s="18">
        <v>6654000</v>
      </c>
      <c r="D27" s="41">
        <v>157145.88</v>
      </c>
      <c r="E27" s="35">
        <f t="shared" si="0"/>
        <v>2.3616753832281336</v>
      </c>
      <c r="F27" s="32">
        <f t="shared" si="1"/>
        <v>294.2331780899787</v>
      </c>
    </row>
    <row r="28" spans="1:6" ht="15">
      <c r="A28" s="7" t="s">
        <v>12</v>
      </c>
      <c r="B28" s="28">
        <v>75968.41</v>
      </c>
      <c r="C28" s="18">
        <v>7942000</v>
      </c>
      <c r="D28" s="41">
        <v>87768.28</v>
      </c>
      <c r="E28" s="35">
        <f t="shared" si="0"/>
        <v>1.105115588013095</v>
      </c>
      <c r="F28" s="32">
        <f t="shared" si="1"/>
        <v>115.53260098506735</v>
      </c>
    </row>
    <row r="29" spans="1:6" ht="15">
      <c r="A29" s="7" t="s">
        <v>2</v>
      </c>
      <c r="B29" s="28">
        <v>287214.57</v>
      </c>
      <c r="C29" s="18">
        <v>7320000</v>
      </c>
      <c r="D29" s="41">
        <v>278834.76</v>
      </c>
      <c r="E29" s="35">
        <f t="shared" si="0"/>
        <v>3.809218032786885</v>
      </c>
      <c r="F29" s="32">
        <f t="shared" si="1"/>
        <v>97.08238687194734</v>
      </c>
    </row>
    <row r="30" spans="1:6" ht="12.75" customHeight="1">
      <c r="A30" s="7" t="s">
        <v>9</v>
      </c>
      <c r="B30" s="28">
        <v>0</v>
      </c>
      <c r="C30" s="18">
        <v>400000</v>
      </c>
      <c r="D30" s="41">
        <v>0</v>
      </c>
      <c r="E30" s="35">
        <f t="shared" si="0"/>
        <v>0</v>
      </c>
      <c r="F30" s="32">
        <v>0</v>
      </c>
    </row>
    <row r="31" spans="1:6" ht="24.75" customHeight="1">
      <c r="A31" s="7" t="s">
        <v>3</v>
      </c>
      <c r="B31" s="28">
        <v>393772.78</v>
      </c>
      <c r="C31" s="18">
        <v>5800000</v>
      </c>
      <c r="D31" s="41">
        <v>387599.51</v>
      </c>
      <c r="E31" s="35">
        <f t="shared" si="0"/>
        <v>6.682750172413793</v>
      </c>
      <c r="F31" s="32">
        <f t="shared" si="1"/>
        <v>98.43227609587437</v>
      </c>
    </row>
    <row r="32" spans="1:6" ht="27" customHeight="1">
      <c r="A32" s="14" t="s">
        <v>27</v>
      </c>
      <c r="B32" s="29">
        <f>B33+B34</f>
        <v>18559.68</v>
      </c>
      <c r="C32" s="13">
        <f>C33+C34</f>
        <v>435000</v>
      </c>
      <c r="D32" s="39">
        <f>D33+D34</f>
        <v>7793.68</v>
      </c>
      <c r="E32" s="35">
        <f t="shared" si="0"/>
        <v>1.7916505747126437</v>
      </c>
      <c r="F32" s="32">
        <f t="shared" si="1"/>
        <v>41.992534354040586</v>
      </c>
    </row>
    <row r="33" spans="1:6" ht="31.5" customHeight="1">
      <c r="A33" s="10" t="s">
        <v>18</v>
      </c>
      <c r="B33" s="28">
        <v>0</v>
      </c>
      <c r="C33" s="18">
        <v>35000</v>
      </c>
      <c r="D33" s="41">
        <v>0</v>
      </c>
      <c r="E33" s="35">
        <f t="shared" si="0"/>
        <v>0</v>
      </c>
      <c r="F33" s="32">
        <v>0</v>
      </c>
    </row>
    <row r="34" spans="1:6" ht="24.75" customHeight="1">
      <c r="A34" s="7" t="s">
        <v>13</v>
      </c>
      <c r="B34" s="28">
        <v>18559.68</v>
      </c>
      <c r="C34" s="18">
        <v>400000</v>
      </c>
      <c r="D34" s="41">
        <v>7793.68</v>
      </c>
      <c r="E34" s="35">
        <f t="shared" si="0"/>
        <v>1.94842</v>
      </c>
      <c r="F34" s="32">
        <f t="shared" si="1"/>
        <v>41.992534354040586</v>
      </c>
    </row>
    <row r="35" spans="1:6" ht="25.5">
      <c r="A35" s="14" t="s">
        <v>30</v>
      </c>
      <c r="B35" s="29">
        <f>B36+B37+B38+B39+B40</f>
        <v>538452.48</v>
      </c>
      <c r="C35" s="13">
        <f>C36+C37+C38+C39+C40</f>
        <v>14093473.65</v>
      </c>
      <c r="D35" s="39">
        <f>D36+D37+D38+D39+D40</f>
        <v>729836.6699999999</v>
      </c>
      <c r="E35" s="35">
        <f t="shared" si="0"/>
        <v>5.1785435452245645</v>
      </c>
      <c r="F35" s="32">
        <f t="shared" si="1"/>
        <v>135.54337608399535</v>
      </c>
    </row>
    <row r="36" spans="1:6" ht="15">
      <c r="A36" s="7" t="s">
        <v>4</v>
      </c>
      <c r="B36" s="28">
        <v>527252.48</v>
      </c>
      <c r="C36" s="18">
        <v>12200000</v>
      </c>
      <c r="D36" s="41">
        <v>381586.67</v>
      </c>
      <c r="E36" s="35">
        <f t="shared" si="0"/>
        <v>3.1277595901639343</v>
      </c>
      <c r="F36" s="32">
        <f t="shared" si="1"/>
        <v>72.37266479998348</v>
      </c>
    </row>
    <row r="37" spans="1:6" s="15" customFormat="1" ht="15">
      <c r="A37" s="7" t="s">
        <v>38</v>
      </c>
      <c r="B37" s="28">
        <v>0</v>
      </c>
      <c r="C37" s="18">
        <v>700000</v>
      </c>
      <c r="D37" s="41">
        <v>348250</v>
      </c>
      <c r="E37" s="35">
        <f t="shared" si="0"/>
        <v>49.75</v>
      </c>
      <c r="F37" s="32">
        <v>0</v>
      </c>
    </row>
    <row r="38" spans="1:6" s="15" customFormat="1" ht="25.5">
      <c r="A38" s="10" t="s">
        <v>37</v>
      </c>
      <c r="B38" s="28">
        <v>11200</v>
      </c>
      <c r="C38" s="18">
        <v>1133473.65</v>
      </c>
      <c r="D38" s="41">
        <v>0</v>
      </c>
      <c r="E38" s="35">
        <f t="shared" si="0"/>
        <v>0</v>
      </c>
      <c r="F38" s="32">
        <f t="shared" si="1"/>
        <v>0</v>
      </c>
    </row>
    <row r="39" spans="1:6" s="15" customFormat="1" ht="15">
      <c r="A39" s="10" t="s">
        <v>36</v>
      </c>
      <c r="B39" s="28">
        <v>0</v>
      </c>
      <c r="C39" s="18">
        <v>60000</v>
      </c>
      <c r="D39" s="41">
        <v>0</v>
      </c>
      <c r="E39" s="35">
        <v>0</v>
      </c>
      <c r="F39" s="32">
        <v>0</v>
      </c>
    </row>
    <row r="40" spans="1:6" s="15" customFormat="1" ht="15">
      <c r="A40" s="7" t="s">
        <v>33</v>
      </c>
      <c r="B40" s="28">
        <v>0</v>
      </c>
      <c r="C40" s="18">
        <v>0</v>
      </c>
      <c r="D40" s="41">
        <v>0</v>
      </c>
      <c r="E40" s="35">
        <v>0</v>
      </c>
      <c r="F40" s="32">
        <v>0</v>
      </c>
    </row>
    <row r="41" spans="1:6" s="15" customFormat="1" ht="15">
      <c r="A41" s="12" t="s">
        <v>5</v>
      </c>
      <c r="B41" s="29">
        <v>0</v>
      </c>
      <c r="C41" s="13">
        <v>0</v>
      </c>
      <c r="D41" s="39">
        <v>0</v>
      </c>
      <c r="E41" s="35">
        <v>0</v>
      </c>
      <c r="F41" s="32">
        <v>0</v>
      </c>
    </row>
    <row r="42" spans="1:6" s="15" customFormat="1" ht="15">
      <c r="A42" s="16" t="s">
        <v>14</v>
      </c>
      <c r="B42" s="29">
        <v>9900</v>
      </c>
      <c r="C42" s="13">
        <v>200000</v>
      </c>
      <c r="D42" s="39">
        <v>5026.6</v>
      </c>
      <c r="E42" s="35">
        <f>D42:D68/C42:C68*100</f>
        <v>2.5133</v>
      </c>
      <c r="F42" s="32">
        <f t="shared" si="1"/>
        <v>50.77373737373738</v>
      </c>
    </row>
    <row r="43" spans="1:6" ht="15">
      <c r="A43" s="12" t="s">
        <v>6</v>
      </c>
      <c r="B43" s="29">
        <v>0</v>
      </c>
      <c r="C43" s="13">
        <v>0</v>
      </c>
      <c r="D43" s="39">
        <v>112234.33</v>
      </c>
      <c r="E43" s="35" t="e">
        <f>D43:D69/C43:C69*100</f>
        <v>#DIV/0!</v>
      </c>
      <c r="F43" s="32" t="e">
        <f t="shared" si="1"/>
        <v>#DIV/0!</v>
      </c>
    </row>
    <row r="44" spans="1:6" ht="15">
      <c r="A44" s="22" t="s">
        <v>23</v>
      </c>
      <c r="B44" s="27">
        <f>B45+B46+B47+B48+B49+B50+B51</f>
        <v>438000</v>
      </c>
      <c r="C44" s="24">
        <f>C45+C46+C47+C48+C49+C50+C51</f>
        <v>28131993.02</v>
      </c>
      <c r="D44" s="40">
        <f>D45+D46+D47+D48+D49+D50+D51</f>
        <v>355000</v>
      </c>
      <c r="E44" s="35">
        <f>D44:D70/C44:C70*100</f>
        <v>1.26190846040527</v>
      </c>
      <c r="F44" s="32">
        <v>0</v>
      </c>
    </row>
    <row r="45" spans="1:6" ht="15">
      <c r="A45" s="17" t="s">
        <v>29</v>
      </c>
      <c r="B45" s="37">
        <v>0</v>
      </c>
      <c r="C45" s="18">
        <v>0</v>
      </c>
      <c r="D45" s="41">
        <v>0</v>
      </c>
      <c r="E45" s="35">
        <v>0</v>
      </c>
      <c r="F45" s="32">
        <v>0</v>
      </c>
    </row>
    <row r="46" spans="1:6" ht="15">
      <c r="A46" s="7" t="s">
        <v>24</v>
      </c>
      <c r="B46" s="28">
        <v>300000</v>
      </c>
      <c r="C46" s="8">
        <v>27944993.02</v>
      </c>
      <c r="D46" s="41">
        <v>355000</v>
      </c>
      <c r="E46" s="35">
        <v>0</v>
      </c>
      <c r="F46" s="32">
        <v>0</v>
      </c>
    </row>
    <row r="47" spans="1:6" ht="15">
      <c r="A47" s="7" t="s">
        <v>40</v>
      </c>
      <c r="B47" s="28">
        <v>0</v>
      </c>
      <c r="C47" s="8">
        <v>0</v>
      </c>
      <c r="D47" s="41">
        <v>0</v>
      </c>
      <c r="E47" s="35"/>
      <c r="F47" s="32"/>
    </row>
    <row r="48" spans="1:6" ht="15">
      <c r="A48" s="7" t="s">
        <v>25</v>
      </c>
      <c r="B48" s="28">
        <v>138000</v>
      </c>
      <c r="C48" s="8">
        <v>187000</v>
      </c>
      <c r="D48" s="41">
        <v>0</v>
      </c>
      <c r="E48" s="35">
        <f>D48:D73/C48:C73*100</f>
        <v>0</v>
      </c>
      <c r="F48" s="32">
        <v>0</v>
      </c>
    </row>
    <row r="49" spans="1:6" ht="25.5">
      <c r="A49" s="36" t="s">
        <v>41</v>
      </c>
      <c r="B49" s="28">
        <v>0</v>
      </c>
      <c r="C49" s="13">
        <v>0</v>
      </c>
      <c r="D49" s="13">
        <v>0</v>
      </c>
      <c r="E49" s="35"/>
      <c r="F49" s="32"/>
    </row>
    <row r="50" spans="1:6" ht="25.5">
      <c r="A50" s="26" t="s">
        <v>32</v>
      </c>
      <c r="B50" s="28">
        <v>0</v>
      </c>
      <c r="C50" s="13">
        <v>0</v>
      </c>
      <c r="D50" s="41">
        <v>0</v>
      </c>
      <c r="E50" s="35">
        <v>0</v>
      </c>
      <c r="F50" s="32">
        <v>0</v>
      </c>
    </row>
    <row r="51" spans="1:6" ht="15">
      <c r="A51" s="30" t="s">
        <v>34</v>
      </c>
      <c r="B51" s="28">
        <v>0</v>
      </c>
      <c r="C51" s="13">
        <v>0</v>
      </c>
      <c r="D51" s="41">
        <v>0</v>
      </c>
      <c r="E51" s="35">
        <v>0</v>
      </c>
      <c r="F51" s="32">
        <v>0</v>
      </c>
    </row>
    <row r="52" spans="1:6" ht="15.75">
      <c r="A52" s="43" t="s">
        <v>47</v>
      </c>
      <c r="B52" s="44">
        <f>B53+B54+B55+B56+B57+B58+B59+B60+B61</f>
        <v>2935970.85</v>
      </c>
      <c r="C52" s="45">
        <f>C53+C54+C55+C56+C57+C58+C59+C60+C61</f>
        <v>121573956.28</v>
      </c>
      <c r="D52" s="46">
        <f>D53+D54+D55+D56+D57+D58+D59+D60+D61</f>
        <v>2947036.7800000003</v>
      </c>
      <c r="E52" s="47">
        <f>D52/C52*100</f>
        <v>2.424069159362229</v>
      </c>
      <c r="F52" s="47">
        <f>D52/C52*100</f>
        <v>2.424069159362229</v>
      </c>
    </row>
    <row r="53" spans="1:6" ht="15.75">
      <c r="A53" s="48" t="s">
        <v>48</v>
      </c>
      <c r="B53" s="49">
        <v>456013.87</v>
      </c>
      <c r="C53" s="50">
        <v>26722000</v>
      </c>
      <c r="D53" s="49">
        <v>600457.05</v>
      </c>
      <c r="E53" s="47">
        <f aca="true" t="shared" si="2" ref="E53:E61">D53/C53*100</f>
        <v>2.247051306039967</v>
      </c>
      <c r="F53" s="47">
        <f aca="true" t="shared" si="3" ref="F53:F61">D53/B53*100</f>
        <v>131.67517251174837</v>
      </c>
    </row>
    <row r="54" spans="1:6" ht="26.25">
      <c r="A54" s="48" t="s">
        <v>49</v>
      </c>
      <c r="B54" s="49">
        <v>0</v>
      </c>
      <c r="C54" s="50">
        <v>500000</v>
      </c>
      <c r="D54" s="49">
        <v>0</v>
      </c>
      <c r="E54" s="47">
        <f t="shared" si="2"/>
        <v>0</v>
      </c>
      <c r="F54" s="51">
        <v>0</v>
      </c>
    </row>
    <row r="55" spans="1:6" ht="15.75">
      <c r="A55" s="48" t="s">
        <v>50</v>
      </c>
      <c r="B55" s="52">
        <v>282082.59</v>
      </c>
      <c r="C55" s="50">
        <v>10945000</v>
      </c>
      <c r="D55" s="52">
        <v>62480</v>
      </c>
      <c r="E55" s="47">
        <f t="shared" si="2"/>
        <v>0.5708542713567839</v>
      </c>
      <c r="F55" s="47">
        <f t="shared" si="3"/>
        <v>22.149541380770785</v>
      </c>
    </row>
    <row r="56" spans="1:6" ht="15.75">
      <c r="A56" s="48" t="s">
        <v>51</v>
      </c>
      <c r="B56" s="53">
        <v>1223327.55</v>
      </c>
      <c r="C56" s="50">
        <v>56412456.28</v>
      </c>
      <c r="D56" s="53">
        <v>1523136.27</v>
      </c>
      <c r="E56" s="47">
        <f t="shared" si="2"/>
        <v>2.6999999121470624</v>
      </c>
      <c r="F56" s="47">
        <f t="shared" si="3"/>
        <v>124.50764065601237</v>
      </c>
    </row>
    <row r="57" spans="1:6" ht="15.75">
      <c r="A57" s="48" t="s">
        <v>52</v>
      </c>
      <c r="B57" s="53">
        <v>3000</v>
      </c>
      <c r="C57" s="50">
        <v>280000</v>
      </c>
      <c r="D57" s="53">
        <v>0</v>
      </c>
      <c r="E57" s="47">
        <f t="shared" si="2"/>
        <v>0</v>
      </c>
      <c r="F57" s="47">
        <f t="shared" si="3"/>
        <v>0</v>
      </c>
    </row>
    <row r="58" spans="1:6" ht="26.25">
      <c r="A58" s="48" t="s">
        <v>53</v>
      </c>
      <c r="B58" s="53">
        <v>317130.46</v>
      </c>
      <c r="C58" s="50">
        <v>15475800</v>
      </c>
      <c r="D58" s="53">
        <v>379898.74</v>
      </c>
      <c r="E58" s="47">
        <f t="shared" si="2"/>
        <v>2.454792256296928</v>
      </c>
      <c r="F58" s="47">
        <f t="shared" si="3"/>
        <v>119.79257369348879</v>
      </c>
    </row>
    <row r="59" spans="1:6" ht="15.75">
      <c r="A59" s="48" t="s">
        <v>54</v>
      </c>
      <c r="B59" s="53">
        <v>120472.92</v>
      </c>
      <c r="C59" s="50">
        <v>1488700</v>
      </c>
      <c r="D59" s="53">
        <v>126379.83</v>
      </c>
      <c r="E59" s="47">
        <f t="shared" si="2"/>
        <v>8.489274534829045</v>
      </c>
      <c r="F59" s="47">
        <f t="shared" si="3"/>
        <v>104.90310187550863</v>
      </c>
    </row>
    <row r="60" spans="1:6" ht="15.75">
      <c r="A60" s="48" t="s">
        <v>55</v>
      </c>
      <c r="B60" s="53">
        <v>450874.82</v>
      </c>
      <c r="C60" s="50">
        <v>8750000</v>
      </c>
      <c r="D60" s="53">
        <v>218249.28</v>
      </c>
      <c r="E60" s="47">
        <f t="shared" si="2"/>
        <v>2.494277485714286</v>
      </c>
      <c r="F60" s="47">
        <f t="shared" si="3"/>
        <v>48.40573709571983</v>
      </c>
    </row>
    <row r="61" spans="1:6" ht="26.25">
      <c r="A61" s="48" t="s">
        <v>56</v>
      </c>
      <c r="B61" s="54">
        <v>83068.64</v>
      </c>
      <c r="C61" s="50">
        <v>1000000</v>
      </c>
      <c r="D61" s="54">
        <v>36435.61</v>
      </c>
      <c r="E61" s="47">
        <f t="shared" si="2"/>
        <v>3.643561</v>
      </c>
      <c r="F61" s="47">
        <f t="shared" si="3"/>
        <v>43.862051912731445</v>
      </c>
    </row>
    <row r="62" spans="1:6" ht="15.75">
      <c r="A62" s="12" t="s">
        <v>57</v>
      </c>
      <c r="B62" s="55">
        <v>-75600134.54</v>
      </c>
      <c r="C62" s="56">
        <v>-5181489.61</v>
      </c>
      <c r="D62" s="55">
        <v>1083733.12</v>
      </c>
      <c r="E62" s="57"/>
      <c r="F62" s="57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Веснина Е.В.</cp:lastModifiedBy>
  <cp:lastPrinted>2019-02-05T11:23:01Z</cp:lastPrinted>
  <dcterms:created xsi:type="dcterms:W3CDTF">2010-11-16T06:41:35Z</dcterms:created>
  <dcterms:modified xsi:type="dcterms:W3CDTF">2019-02-07T13:29:53Z</dcterms:modified>
  <cp:category/>
  <cp:version/>
  <cp:contentType/>
  <cp:contentStatus/>
</cp:coreProperties>
</file>